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16605" windowHeight="9435"/>
  </bookViews>
  <sheets>
    <sheet name="Sviluppo DEFINITIVO" sheetId="5" r:id="rId1"/>
  </sheets>
  <definedNames>
    <definedName name="_xlnm.Print_Area" localSheetId="0">'Sviluppo DEFINITIVO'!$A$1:$M$77</definedName>
    <definedName name="_xlnm.Print_Titles" localSheetId="0">'Sviluppo DEFINITIVO'!$1:$10</definedName>
  </definedNames>
  <calcPr calcId="145621"/>
</workbook>
</file>

<file path=xl/calcChain.xml><?xml version="1.0" encoding="utf-8"?>
<calcChain xmlns="http://schemas.openxmlformats.org/spreadsheetml/2006/main">
  <c r="C77" i="5" l="1"/>
  <c r="D77" i="5"/>
  <c r="F77" i="5"/>
  <c r="G77" i="5"/>
  <c r="I77" i="5"/>
  <c r="J77" i="5"/>
  <c r="L77" i="5"/>
  <c r="K75" i="5" l="1"/>
  <c r="M75" i="5" s="1"/>
  <c r="E52" i="5"/>
  <c r="E77" i="5" s="1"/>
  <c r="H68" i="5"/>
  <c r="H20" i="5" l="1"/>
  <c r="H77" i="5" s="1"/>
  <c r="K15" i="5" l="1"/>
  <c r="M15" i="5" s="1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K14" i="5"/>
  <c r="M13" i="5"/>
  <c r="M12" i="5"/>
  <c r="M14" i="5" l="1"/>
  <c r="K77" i="5"/>
  <c r="M77" i="5"/>
</calcChain>
</file>

<file path=xl/sharedStrings.xml><?xml version="1.0" encoding="utf-8"?>
<sst xmlns="http://schemas.openxmlformats.org/spreadsheetml/2006/main" count="126" uniqueCount="101">
  <si>
    <t>+---------------------------------------------------------------------------+</t>
  </si>
  <si>
    <t>Fine dei messaggi di log da FND_FILE</t>
  </si>
  <si>
    <t>Esecuzione opzioni di completamento richiesta...</t>
  </si>
  <si>
    <t>+------------- 1) PRINT   -------------+</t>
  </si>
  <si>
    <t>Stampa del file di output...</t>
  </si>
  <si>
    <t xml:space="preserve">             ID Richiesta : 11585257    </t>
  </si>
  <si>
    <t xml:space="preserve">          Numero di copie : 0   </t>
  </si>
  <si>
    <t xml:space="preserve">                Stampante : noprint </t>
  </si>
  <si>
    <t>+--------------------------------------+</t>
  </si>
  <si>
    <t>Terminata l'esecuzione delle opzioni di completamento della richiesta.</t>
  </si>
  <si>
    <t>Richiesta concorrente completata regolarmente</t>
  </si>
  <si>
    <t>Ora corrente del sistema: 23-NOV-2017 09:43:29</t>
  </si>
  <si>
    <t>USCITE</t>
  </si>
  <si>
    <t>DESCRIZIONE VOCE</t>
  </si>
  <si>
    <t>Competitività e sviluppo delle imprese</t>
  </si>
  <si>
    <t>Regolazione dei mercati</t>
  </si>
  <si>
    <t>Commercio internazionale ed internazionalizzazione del sistema produttivo</t>
  </si>
  <si>
    <t>Servizi istituzionali e generali delle amministrazioni pubbliche</t>
  </si>
  <si>
    <t>Fondi da ripartire</t>
  </si>
  <si>
    <t>Servizi per conto terzi e partite di giro</t>
  </si>
  <si>
    <t>Debiti da finanziamento dell'amministrazione</t>
  </si>
  <si>
    <t>Promozione e attuazione di politiche di sviluppo, competitività e innovazione, di responsabilità sociale d'impresa e movimento cooperativo</t>
  </si>
  <si>
    <t>Vigilanza sui mercati e sui prodotti, promozione della concorrenza e tutela dei consumatori</t>
  </si>
  <si>
    <t>Sostegno all'internazionalizzazione delle imprese e promozione del made in Italy</t>
  </si>
  <si>
    <t>Indirizzo politico</t>
  </si>
  <si>
    <t>Servizi e affari generali per le amministrazioni di competenza</t>
  </si>
  <si>
    <t>Fondi da assegnare</t>
  </si>
  <si>
    <t>Fondi di riserva e speciali</t>
  </si>
  <si>
    <t>AFFARI ECONOMICI</t>
  </si>
  <si>
    <t>SERVIZI GENERALI DELLE PUBBLICHE AMMNISTRAZIONI</t>
  </si>
  <si>
    <t>Affari generali economici, commerciali e del lavoro</t>
  </si>
  <si>
    <t>Servizi generali</t>
  </si>
  <si>
    <t>Organi esecutivi e legislativi, attività finanziari e fiscali e affari esteri</t>
  </si>
  <si>
    <t>Competenze fisse e accessorie a favore del personale</t>
  </si>
  <si>
    <t>Rimborsi spese per personale distaccato/comandato</t>
  </si>
  <si>
    <t>Ritenute previdenziali e assistenziali al personale</t>
  </si>
  <si>
    <t>Ritenute erariali a carico del personale</t>
  </si>
  <si>
    <t>Altre ritenute al personale per conto di terzi</t>
  </si>
  <si>
    <t>Contributi obbligatori per il personale</t>
  </si>
  <si>
    <t>Trattamento di missione e rimborsi spese viaggi</t>
  </si>
  <si>
    <t>TFR a carico direttamente  dell'Ente</t>
  </si>
  <si>
    <t>Altri oneri per il personale</t>
  </si>
  <si>
    <t>Cancelleria e materiale informatico e tecnico</t>
  </si>
  <si>
    <t>Pubblicazioni, giornali e riviste</t>
  </si>
  <si>
    <t>Altri materiali di consumo</t>
  </si>
  <si>
    <t>Lavoro interinale</t>
  </si>
  <si>
    <t>Corsi di formazione per il proprio personale</t>
  </si>
  <si>
    <t>Servizi ausiliari,  spese di pulizia e servizi di vigilanza</t>
  </si>
  <si>
    <t>Buoni pasto  e mensa per il personale dipendente</t>
  </si>
  <si>
    <t>Utenze e canoni per telefonia e reti di trasmissione</t>
  </si>
  <si>
    <t>Utenze e canoni per energia elettrica, acqua e gas</t>
  </si>
  <si>
    <t>Riscaldamento e condizionamento</t>
  </si>
  <si>
    <t>Acquisto di servizi per la stampa di pubblicazioni</t>
  </si>
  <si>
    <t>Acquisto di servizi per  la riscossione delle entrate</t>
  </si>
  <si>
    <t>Spese postali e di recapito</t>
  </si>
  <si>
    <t>Assicurazioni</t>
  </si>
  <si>
    <t>Assistenza informatica e manutenzione software</t>
  </si>
  <si>
    <t>Altre spese di manutenzione ordinaria e riparazioni</t>
  </si>
  <si>
    <t>Spese legali</t>
  </si>
  <si>
    <t>Acquisto di beni e servizi per spese di rappresentanza</t>
  </si>
  <si>
    <t>Altre spese per acquisto di servizi</t>
  </si>
  <si>
    <t>Acquisto di beni e servizi derivate da sopravvenienze passive</t>
  </si>
  <si>
    <t>Contributi e trasferimenti correnti  a comuni</t>
  </si>
  <si>
    <t>Contributi e trasferimenti correnti a Unioncamere per il fondo perequativo</t>
  </si>
  <si>
    <t>Altri contributi e trasferimenti correnti a Unioncamere</t>
  </si>
  <si>
    <t>Altri contributi e trasferimenti correnti  ad Unioni regionali  delle Camere di commercio</t>
  </si>
  <si>
    <t>Altri contributi e trasferimenti  ordinari a imprese</t>
  </si>
  <si>
    <t>Contributi e trasferimenti a soggetti esteri</t>
  </si>
  <si>
    <t>Rimborso diritto annuale</t>
  </si>
  <si>
    <t>Restituzione diritti di segreteria</t>
  </si>
  <si>
    <t>Altri concorsi, recuperi e rimborsi a soggetti privati</t>
  </si>
  <si>
    <t>Noleggi</t>
  </si>
  <si>
    <t>Locazioni</t>
  </si>
  <si>
    <t>Interessi passivi a Amministrazioni pubbliche</t>
  </si>
  <si>
    <t>IRAP</t>
  </si>
  <si>
    <t>IRES</t>
  </si>
  <si>
    <t>I.V.A.</t>
  </si>
  <si>
    <t>ICI</t>
  </si>
  <si>
    <t>Altri tributi</t>
  </si>
  <si>
    <t>Indennità e rimborso spese  per il Consiglio</t>
  </si>
  <si>
    <t>Indennità e rimborso spese  per la Giunta</t>
  </si>
  <si>
    <t>Indennità e rimborso spese   per il Presidente</t>
  </si>
  <si>
    <t>Indennità e rimborso spese  per il Collegio dei revisori</t>
  </si>
  <si>
    <t>Indennità e rimborso spese  per il Nucleo di valutazione</t>
  </si>
  <si>
    <t>Commissioni e Comitati</t>
  </si>
  <si>
    <t xml:space="preserve">Ritenute erariali su indennità a organi istituzionali e altri compensi </t>
  </si>
  <si>
    <t>Contributi previdenziali e assistenziali su indennità a organi istituzionali e altri compensi</t>
  </si>
  <si>
    <t xml:space="preserve">Ritenute previdenziali ed assistenziali a carico degli organi istituzionali </t>
  </si>
  <si>
    <t>Fabbricati</t>
  </si>
  <si>
    <t>Impianti e macchinari</t>
  </si>
  <si>
    <t>Hardware</t>
  </si>
  <si>
    <t>Conferimenti di capitale</t>
  </si>
  <si>
    <t>Restituzione di depositi cauzionali</t>
  </si>
  <si>
    <t>Costituzione di fondi per il servizio economato in contanti</t>
  </si>
  <si>
    <t>Altre operazioni finanziarie</t>
  </si>
  <si>
    <t>TOTALE</t>
  </si>
  <si>
    <t>Altri interventi assistenziali a favore del personale</t>
  </si>
  <si>
    <t>Concessione crediti a famiglie</t>
  </si>
  <si>
    <t>TOTALI</t>
  </si>
  <si>
    <t>PREVISIONI DI SPESA COMPLESSIVA 2018</t>
  </si>
  <si>
    <t>Codice    gestionale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</si>
</sst>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 Unicode MS"/>
      <family val="2"/>
    </font>
    <font>
      <b/>
      <sz val="11"/>
      <color theme="1"/>
      <name val="Arial Unicode MS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43" fontId="0" fillId="0" borderId="0" xfId="1" applyFont="1"/>
    <xf numFmtId="0" fontId="0" fillId="0" borderId="0" xfId="0"/>
    <xf numFmtId="0" fontId="0" fillId="0" borderId="0" xfId="0" applyFill="1"/>
    <xf numFmtId="0" fontId="0" fillId="0" borderId="10" xfId="0" applyBorder="1"/>
    <xf numFmtId="43" fontId="0" fillId="0" borderId="10" xfId="1" applyFont="1" applyBorder="1"/>
    <xf numFmtId="0" fontId="0" fillId="0" borderId="10" xfId="0" applyBorder="1" applyAlignment="1">
      <alignment wrapText="1"/>
    </xf>
    <xf numFmtId="9" fontId="0" fillId="0" borderId="0" xfId="2" applyFont="1" applyFill="1"/>
    <xf numFmtId="0" fontId="18" fillId="0" borderId="10" xfId="0" applyFont="1" applyBorder="1" applyAlignment="1">
      <alignment vertical="center"/>
    </xf>
    <xf numFmtId="43" fontId="0" fillId="0" borderId="10" xfId="0" applyNumberFormat="1" applyBorder="1"/>
    <xf numFmtId="0" fontId="18" fillId="0" borderId="10" xfId="0" applyFont="1" applyFill="1" applyBorder="1" applyAlignment="1">
      <alignment vertical="center"/>
    </xf>
    <xf numFmtId="0" fontId="0" fillId="0" borderId="10" xfId="0" applyFill="1" applyBorder="1"/>
    <xf numFmtId="43" fontId="0" fillId="0" borderId="10" xfId="1" applyFont="1" applyFill="1" applyBorder="1"/>
    <xf numFmtId="43" fontId="0" fillId="0" borderId="10" xfId="0" applyNumberFormat="1" applyFill="1" applyBorder="1"/>
    <xf numFmtId="0" fontId="0" fillId="0" borderId="10" xfId="0" applyBorder="1" applyAlignment="1">
      <alignment horizontal="center" vertical="center" wrapText="1"/>
    </xf>
    <xf numFmtId="0" fontId="0" fillId="0" borderId="10" xfId="0" applyFill="1" applyBorder="1" applyAlignment="1">
      <alignment wrapText="1"/>
    </xf>
    <xf numFmtId="0" fontId="0" fillId="0" borderId="10" xfId="0" applyBorder="1" applyAlignment="1">
      <alignment horizontal="right"/>
    </xf>
    <xf numFmtId="0" fontId="2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textRotation="255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</cellXfs>
  <cellStyles count="44">
    <cellStyle name="20% - Colore 1" xfId="21" builtinId="30" customBuiltin="1"/>
    <cellStyle name="20% - Colore 2" xfId="25" builtinId="34" customBuiltin="1"/>
    <cellStyle name="20% - Colore 3" xfId="29" builtinId="38" customBuiltin="1"/>
    <cellStyle name="20% - Colore 4" xfId="33" builtinId="42" customBuiltin="1"/>
    <cellStyle name="20% - Colore 5" xfId="37" builtinId="46" customBuiltin="1"/>
    <cellStyle name="20% - Colore 6" xfId="41" builtinId="50" customBuiltin="1"/>
    <cellStyle name="40% - Colore 1" xfId="22" builtinId="31" customBuiltin="1"/>
    <cellStyle name="40% - Colore 2" xfId="26" builtinId="35" customBuiltin="1"/>
    <cellStyle name="40% - Colore 3" xfId="30" builtinId="39" customBuiltin="1"/>
    <cellStyle name="40% - Colore 4" xfId="34" builtinId="43" customBuiltin="1"/>
    <cellStyle name="40% - Colore 5" xfId="38" builtinId="47" customBuiltin="1"/>
    <cellStyle name="40% - Colore 6" xfId="42" builtinId="51" customBuiltin="1"/>
    <cellStyle name="60% - Colore 1" xfId="23" builtinId="32" customBuiltin="1"/>
    <cellStyle name="60% - Colore 2" xfId="27" builtinId="36" customBuiltin="1"/>
    <cellStyle name="60% - Colore 3" xfId="31" builtinId="40" customBuiltin="1"/>
    <cellStyle name="60% - Colore 4" xfId="35" builtinId="44" customBuiltin="1"/>
    <cellStyle name="60% - Colore 5" xfId="39" builtinId="48" customBuiltin="1"/>
    <cellStyle name="60% - Colore 6" xfId="43" builtinId="52" customBuiltin="1"/>
    <cellStyle name="Calcolo" xfId="13" builtinId="22" customBuiltin="1"/>
    <cellStyle name="Cella collegata" xfId="14" builtinId="24" customBuiltin="1"/>
    <cellStyle name="Cella da controllare" xfId="15" builtinId="23" customBuiltin="1"/>
    <cellStyle name="Colore 1" xfId="20" builtinId="29" customBuiltin="1"/>
    <cellStyle name="Colore 2" xfId="24" builtinId="33" customBuiltin="1"/>
    <cellStyle name="Colore 3" xfId="28" builtinId="37" customBuiltin="1"/>
    <cellStyle name="Colore 4" xfId="32" builtinId="41" customBuiltin="1"/>
    <cellStyle name="Colore 5" xfId="36" builtinId="45" customBuiltin="1"/>
    <cellStyle name="Colore 6" xfId="40" builtinId="49" customBuiltin="1"/>
    <cellStyle name="Input" xfId="11" builtinId="20" customBuiltin="1"/>
    <cellStyle name="Migliaia" xfId="1" builtinId="3"/>
    <cellStyle name="Neutrale" xfId="10" builtinId="28" customBuiltin="1"/>
    <cellStyle name="Normale" xfId="0" builtinId="0"/>
    <cellStyle name="Nota" xfId="17" builtinId="10" customBuiltin="1"/>
    <cellStyle name="Output" xfId="12" builtinId="21" customBuiltin="1"/>
    <cellStyle name="Percentuale" xfId="2" builtinId="5"/>
    <cellStyle name="Testo avviso" xfId="16" builtinId="11" customBuiltin="1"/>
    <cellStyle name="Testo descrittivo" xfId="18" builtinId="53" customBuiltin="1"/>
    <cellStyle name="Titolo" xfId="3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otale" xfId="19" builtinId="25" customBuiltin="1"/>
    <cellStyle name="Valore non valido" xfId="9" builtinId="27" customBuiltin="1"/>
    <cellStyle name="Valore valido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4"/>
  <sheetViews>
    <sheetView tabSelected="1"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"/>
    </sheetView>
  </sheetViews>
  <sheetFormatPr defaultColWidth="9.140625" defaultRowHeight="15" x14ac:dyDescent="0.25"/>
  <cols>
    <col min="1" max="1" width="10.140625" style="4" customWidth="1"/>
    <col min="2" max="2" width="54.7109375" style="4" customWidth="1"/>
    <col min="3" max="3" width="22.28515625" style="4" customWidth="1"/>
    <col min="4" max="4" width="20.28515625" style="4" customWidth="1"/>
    <col min="5" max="5" width="16.28515625" style="4" customWidth="1"/>
    <col min="6" max="6" width="17.28515625" style="4" customWidth="1"/>
    <col min="7" max="7" width="19.140625" style="4" customWidth="1"/>
    <col min="8" max="8" width="19.85546875" style="4" customWidth="1"/>
    <col min="9" max="9" width="16.85546875" style="4" customWidth="1"/>
    <col min="10" max="10" width="18.7109375" style="4" customWidth="1"/>
    <col min="11" max="12" width="19.5703125" style="4" customWidth="1"/>
    <col min="13" max="13" width="16.5703125" style="4" customWidth="1"/>
    <col min="14" max="14" width="5.85546875" style="4" customWidth="1"/>
    <col min="15" max="16384" width="9.140625" style="4"/>
  </cols>
  <sheetData>
    <row r="1" spans="1:13" ht="16.5" x14ac:dyDescent="0.25">
      <c r="A1" s="22" t="s">
        <v>99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ht="16.5" x14ac:dyDescent="0.25">
      <c r="A2" s="22" t="s">
        <v>12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</row>
    <row r="3" spans="1:13" x14ac:dyDescent="0.25">
      <c r="A3" s="25" t="s">
        <v>100</v>
      </c>
      <c r="B3" s="25" t="s">
        <v>13</v>
      </c>
      <c r="C3" s="6">
        <v>11</v>
      </c>
      <c r="D3" s="6">
        <v>12</v>
      </c>
      <c r="E3" s="6">
        <v>12</v>
      </c>
      <c r="F3" s="6">
        <v>16</v>
      </c>
      <c r="G3" s="6">
        <v>32</v>
      </c>
      <c r="H3" s="6">
        <v>32</v>
      </c>
      <c r="I3" s="6">
        <v>33</v>
      </c>
      <c r="J3" s="6">
        <v>33</v>
      </c>
      <c r="K3" s="6">
        <v>90</v>
      </c>
      <c r="L3" s="6">
        <v>91</v>
      </c>
      <c r="M3" s="21" t="s">
        <v>95</v>
      </c>
    </row>
    <row r="4" spans="1:13" ht="114" customHeight="1" x14ac:dyDescent="0.25">
      <c r="A4" s="26"/>
      <c r="B4" s="26"/>
      <c r="C4" s="16" t="s">
        <v>14</v>
      </c>
      <c r="D4" s="16" t="s">
        <v>15</v>
      </c>
      <c r="E4" s="16" t="s">
        <v>15</v>
      </c>
      <c r="F4" s="16" t="s">
        <v>16</v>
      </c>
      <c r="G4" s="16" t="s">
        <v>17</v>
      </c>
      <c r="H4" s="16" t="s">
        <v>17</v>
      </c>
      <c r="I4" s="16" t="s">
        <v>18</v>
      </c>
      <c r="J4" s="16" t="s">
        <v>18</v>
      </c>
      <c r="K4" s="16" t="s">
        <v>19</v>
      </c>
      <c r="L4" s="16" t="s">
        <v>20</v>
      </c>
      <c r="M4" s="21"/>
    </row>
    <row r="5" spans="1:13" x14ac:dyDescent="0.25">
      <c r="A5" s="26"/>
      <c r="B5" s="26"/>
      <c r="C5" s="6">
        <v>5</v>
      </c>
      <c r="D5" s="6">
        <v>4</v>
      </c>
      <c r="E5" s="6">
        <v>4</v>
      </c>
      <c r="F5" s="6">
        <v>5</v>
      </c>
      <c r="G5" s="6">
        <v>2</v>
      </c>
      <c r="H5" s="6">
        <v>3</v>
      </c>
      <c r="I5" s="6">
        <v>1</v>
      </c>
      <c r="J5" s="6">
        <v>2</v>
      </c>
      <c r="K5" s="6">
        <v>1</v>
      </c>
      <c r="L5" s="6">
        <v>1</v>
      </c>
      <c r="M5" s="21"/>
    </row>
    <row r="6" spans="1:13" ht="141.75" customHeight="1" x14ac:dyDescent="0.25">
      <c r="A6" s="26"/>
      <c r="B6" s="26"/>
      <c r="C6" s="16" t="s">
        <v>21</v>
      </c>
      <c r="D6" s="16" t="s">
        <v>22</v>
      </c>
      <c r="E6" s="16" t="s">
        <v>22</v>
      </c>
      <c r="F6" s="16" t="s">
        <v>23</v>
      </c>
      <c r="G6" s="16" t="s">
        <v>24</v>
      </c>
      <c r="H6" s="16" t="s">
        <v>25</v>
      </c>
      <c r="I6" s="16" t="s">
        <v>26</v>
      </c>
      <c r="J6" s="16" t="s">
        <v>27</v>
      </c>
      <c r="K6" s="16" t="s">
        <v>19</v>
      </c>
      <c r="L6" s="16" t="s">
        <v>20</v>
      </c>
      <c r="M6" s="21"/>
    </row>
    <row r="7" spans="1:13" x14ac:dyDescent="0.25">
      <c r="A7" s="26"/>
      <c r="B7" s="26"/>
      <c r="C7" s="6">
        <v>4</v>
      </c>
      <c r="D7" s="6">
        <v>1</v>
      </c>
      <c r="E7" s="6">
        <v>4</v>
      </c>
      <c r="F7" s="6">
        <v>4</v>
      </c>
      <c r="G7" s="6">
        <v>1</v>
      </c>
      <c r="H7" s="6">
        <v>1</v>
      </c>
      <c r="I7" s="6">
        <v>1</v>
      </c>
      <c r="J7" s="6">
        <v>1</v>
      </c>
      <c r="K7" s="6">
        <v>1</v>
      </c>
      <c r="L7" s="6">
        <v>1</v>
      </c>
      <c r="M7" s="21"/>
    </row>
    <row r="8" spans="1:13" ht="38.25" x14ac:dyDescent="0.25">
      <c r="A8" s="26"/>
      <c r="B8" s="26"/>
      <c r="C8" s="19" t="s">
        <v>28</v>
      </c>
      <c r="D8" s="19" t="s">
        <v>29</v>
      </c>
      <c r="E8" s="19" t="s">
        <v>28</v>
      </c>
      <c r="F8" s="19" t="s">
        <v>28</v>
      </c>
      <c r="G8" s="19" t="s">
        <v>29</v>
      </c>
      <c r="H8" s="19" t="s">
        <v>29</v>
      </c>
      <c r="I8" s="20" t="s">
        <v>29</v>
      </c>
      <c r="J8" s="19" t="s">
        <v>29</v>
      </c>
      <c r="K8" s="19" t="s">
        <v>29</v>
      </c>
      <c r="L8" s="19" t="s">
        <v>29</v>
      </c>
      <c r="M8" s="21"/>
    </row>
    <row r="9" spans="1:13" x14ac:dyDescent="0.25">
      <c r="A9" s="26"/>
      <c r="B9" s="26"/>
      <c r="C9" s="6">
        <v>1</v>
      </c>
      <c r="D9" s="6">
        <v>3</v>
      </c>
      <c r="E9" s="6">
        <v>1</v>
      </c>
      <c r="F9" s="6">
        <v>1</v>
      </c>
      <c r="G9" s="6">
        <v>1</v>
      </c>
      <c r="H9" s="6">
        <v>3</v>
      </c>
      <c r="I9" s="6">
        <v>1</v>
      </c>
      <c r="J9" s="6">
        <v>3</v>
      </c>
      <c r="K9" s="6">
        <v>3</v>
      </c>
      <c r="L9" s="6">
        <v>3</v>
      </c>
      <c r="M9" s="21"/>
    </row>
    <row r="10" spans="1:13" ht="77.25" customHeight="1" x14ac:dyDescent="0.25">
      <c r="A10" s="27"/>
      <c r="B10" s="27"/>
      <c r="C10" s="16" t="s">
        <v>30</v>
      </c>
      <c r="D10" s="16" t="s">
        <v>31</v>
      </c>
      <c r="E10" s="16" t="s">
        <v>30</v>
      </c>
      <c r="F10" s="16" t="s">
        <v>30</v>
      </c>
      <c r="G10" s="16" t="s">
        <v>32</v>
      </c>
      <c r="H10" s="16" t="s">
        <v>31</v>
      </c>
      <c r="I10" s="19" t="s">
        <v>32</v>
      </c>
      <c r="J10" s="16" t="s">
        <v>31</v>
      </c>
      <c r="K10" s="16" t="s">
        <v>31</v>
      </c>
      <c r="L10" s="16" t="s">
        <v>31</v>
      </c>
      <c r="M10" s="21"/>
    </row>
    <row r="11" spans="1:13" x14ac:dyDescent="0.25">
      <c r="A11" s="10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x14ac:dyDescent="0.25">
      <c r="A12" s="10">
        <v>1101</v>
      </c>
      <c r="B12" s="8" t="s">
        <v>33</v>
      </c>
      <c r="C12" s="7">
        <v>262990</v>
      </c>
      <c r="D12" s="7">
        <v>479570</v>
      </c>
      <c r="E12" s="7">
        <v>247520</v>
      </c>
      <c r="F12" s="7">
        <v>15470</v>
      </c>
      <c r="G12" s="7">
        <v>61880</v>
      </c>
      <c r="H12" s="7">
        <v>479570</v>
      </c>
      <c r="I12" s="7"/>
      <c r="J12" s="7"/>
      <c r="K12" s="7"/>
      <c r="L12" s="7"/>
      <c r="M12" s="11">
        <f t="shared" ref="M12:M43" si="0">SUM(C12:L12)</f>
        <v>1547000</v>
      </c>
    </row>
    <row r="13" spans="1:13" x14ac:dyDescent="0.25">
      <c r="A13" s="10">
        <v>1102</v>
      </c>
      <c r="B13" s="8" t="s">
        <v>34</v>
      </c>
      <c r="C13" s="7"/>
      <c r="D13" s="7"/>
      <c r="E13" s="7"/>
      <c r="F13" s="7"/>
      <c r="G13" s="7"/>
      <c r="H13" s="7">
        <v>2500</v>
      </c>
      <c r="I13" s="7"/>
      <c r="J13" s="7"/>
      <c r="K13" s="7"/>
      <c r="L13" s="7"/>
      <c r="M13" s="11">
        <f t="shared" si="0"/>
        <v>2500</v>
      </c>
    </row>
    <row r="14" spans="1:13" x14ac:dyDescent="0.25">
      <c r="A14" s="10">
        <v>1201</v>
      </c>
      <c r="B14" s="8" t="s">
        <v>35</v>
      </c>
      <c r="C14" s="7"/>
      <c r="D14" s="7"/>
      <c r="E14" s="7"/>
      <c r="F14" s="7"/>
      <c r="G14" s="7"/>
      <c r="H14" s="7"/>
      <c r="I14" s="7"/>
      <c r="J14" s="7"/>
      <c r="K14" s="7">
        <f>1532000*13.6%</f>
        <v>208352.00000000003</v>
      </c>
      <c r="L14" s="7"/>
      <c r="M14" s="11">
        <f t="shared" si="0"/>
        <v>208352.00000000003</v>
      </c>
    </row>
    <row r="15" spans="1:13" x14ac:dyDescent="0.25">
      <c r="A15" s="10">
        <v>1202</v>
      </c>
      <c r="B15" s="8" t="s">
        <v>36</v>
      </c>
      <c r="C15" s="7"/>
      <c r="D15" s="7"/>
      <c r="E15" s="7"/>
      <c r="F15" s="7"/>
      <c r="G15" s="7"/>
      <c r="H15" s="7"/>
      <c r="I15" s="7"/>
      <c r="J15" s="7"/>
      <c r="K15" s="7">
        <f>1532000*30.5%+50870</f>
        <v>518130</v>
      </c>
      <c r="L15" s="7"/>
      <c r="M15" s="11">
        <f t="shared" si="0"/>
        <v>518130</v>
      </c>
    </row>
    <row r="16" spans="1:13" x14ac:dyDescent="0.25">
      <c r="A16" s="10">
        <v>1203</v>
      </c>
      <c r="B16" s="8" t="s">
        <v>37</v>
      </c>
      <c r="C16" s="7"/>
      <c r="D16" s="7"/>
      <c r="E16" s="7"/>
      <c r="F16" s="7"/>
      <c r="G16" s="7"/>
      <c r="H16" s="7"/>
      <c r="I16" s="7"/>
      <c r="J16" s="7"/>
      <c r="K16" s="7">
        <v>29000</v>
      </c>
      <c r="L16" s="7"/>
      <c r="M16" s="11">
        <f t="shared" si="0"/>
        <v>29000</v>
      </c>
    </row>
    <row r="17" spans="1:14" x14ac:dyDescent="0.25">
      <c r="A17" s="10">
        <v>1301</v>
      </c>
      <c r="B17" s="8" t="s">
        <v>38</v>
      </c>
      <c r="C17" s="7">
        <v>92378</v>
      </c>
      <c r="D17" s="7">
        <v>168454</v>
      </c>
      <c r="E17" s="7">
        <v>86944</v>
      </c>
      <c r="F17" s="7">
        <v>5434</v>
      </c>
      <c r="G17" s="7">
        <v>21736</v>
      </c>
      <c r="H17" s="7">
        <v>168454</v>
      </c>
      <c r="I17" s="7"/>
      <c r="J17" s="7"/>
      <c r="K17" s="7"/>
      <c r="L17" s="7"/>
      <c r="M17" s="11">
        <f t="shared" si="0"/>
        <v>543400</v>
      </c>
    </row>
    <row r="18" spans="1:14" x14ac:dyDescent="0.25">
      <c r="A18" s="10">
        <v>1402</v>
      </c>
      <c r="B18" s="8" t="s">
        <v>96</v>
      </c>
      <c r="C18" s="7">
        <v>3740.0000000000005</v>
      </c>
      <c r="D18" s="7">
        <v>6820</v>
      </c>
      <c r="E18" s="7">
        <v>3520</v>
      </c>
      <c r="F18" s="7">
        <v>220</v>
      </c>
      <c r="G18" s="7">
        <v>880</v>
      </c>
      <c r="H18" s="7">
        <v>6820</v>
      </c>
      <c r="I18" s="7"/>
      <c r="J18" s="7"/>
      <c r="K18" s="7"/>
      <c r="L18" s="7"/>
      <c r="M18" s="11">
        <f t="shared" si="0"/>
        <v>22000</v>
      </c>
    </row>
    <row r="19" spans="1:14" x14ac:dyDescent="0.25">
      <c r="A19" s="10">
        <v>1501</v>
      </c>
      <c r="B19" s="8" t="s">
        <v>39</v>
      </c>
      <c r="C19" s="7">
        <v>2000</v>
      </c>
      <c r="D19" s="7">
        <v>2000</v>
      </c>
      <c r="E19" s="7">
        <v>2000</v>
      </c>
      <c r="F19" s="7"/>
      <c r="G19" s="7">
        <v>3000</v>
      </c>
      <c r="H19" s="7">
        <v>2000</v>
      </c>
      <c r="I19" s="7"/>
      <c r="J19" s="7"/>
      <c r="K19" s="7"/>
      <c r="L19" s="7"/>
      <c r="M19" s="11">
        <f t="shared" si="0"/>
        <v>11000</v>
      </c>
    </row>
    <row r="20" spans="1:14" x14ac:dyDescent="0.25">
      <c r="A20" s="10">
        <v>1502</v>
      </c>
      <c r="B20" s="8" t="s">
        <v>40</v>
      </c>
      <c r="C20" s="7"/>
      <c r="D20" s="7"/>
      <c r="E20" s="7"/>
      <c r="F20" s="7"/>
      <c r="G20" s="7"/>
      <c r="H20" s="7">
        <f>291639+361</f>
        <v>292000</v>
      </c>
      <c r="I20" s="7"/>
      <c r="J20" s="7"/>
      <c r="K20" s="7"/>
      <c r="L20" s="7"/>
      <c r="M20" s="11">
        <f t="shared" si="0"/>
        <v>292000</v>
      </c>
    </row>
    <row r="21" spans="1:14" x14ac:dyDescent="0.25">
      <c r="A21" s="10">
        <v>1599</v>
      </c>
      <c r="B21" s="8" t="s">
        <v>41</v>
      </c>
      <c r="C21" s="7"/>
      <c r="D21" s="7"/>
      <c r="E21" s="7"/>
      <c r="F21" s="7"/>
      <c r="G21" s="7"/>
      <c r="H21" s="7">
        <v>6500</v>
      </c>
      <c r="I21" s="7"/>
      <c r="J21" s="7"/>
      <c r="K21" s="7"/>
      <c r="L21" s="7"/>
      <c r="M21" s="11">
        <f t="shared" si="0"/>
        <v>6500</v>
      </c>
    </row>
    <row r="22" spans="1:14" s="5" customFormat="1" x14ac:dyDescent="0.25">
      <c r="A22" s="12">
        <v>2101</v>
      </c>
      <c r="B22" s="17" t="s">
        <v>42</v>
      </c>
      <c r="C22" s="14">
        <v>2720</v>
      </c>
      <c r="D22" s="14">
        <v>4960</v>
      </c>
      <c r="E22" s="14">
        <v>2560</v>
      </c>
      <c r="F22" s="14">
        <v>160</v>
      </c>
      <c r="G22" s="14">
        <v>640</v>
      </c>
      <c r="H22" s="14">
        <v>4960</v>
      </c>
      <c r="I22" s="14"/>
      <c r="J22" s="14"/>
      <c r="K22" s="14"/>
      <c r="L22" s="14"/>
      <c r="M22" s="15">
        <f t="shared" si="0"/>
        <v>16000</v>
      </c>
    </row>
    <row r="23" spans="1:14" s="5" customFormat="1" x14ac:dyDescent="0.25">
      <c r="A23" s="12">
        <v>2103</v>
      </c>
      <c r="B23" s="17" t="s">
        <v>43</v>
      </c>
      <c r="C23" s="14">
        <v>204.00000000000003</v>
      </c>
      <c r="D23" s="14">
        <v>372</v>
      </c>
      <c r="E23" s="14">
        <v>192</v>
      </c>
      <c r="F23" s="14">
        <v>12</v>
      </c>
      <c r="G23" s="14">
        <v>48</v>
      </c>
      <c r="H23" s="14">
        <v>372</v>
      </c>
      <c r="I23" s="14"/>
      <c r="J23" s="14"/>
      <c r="K23" s="14"/>
      <c r="L23" s="14"/>
      <c r="M23" s="15">
        <f t="shared" si="0"/>
        <v>1200</v>
      </c>
    </row>
    <row r="24" spans="1:14" s="5" customFormat="1" x14ac:dyDescent="0.25">
      <c r="A24" s="12">
        <v>2104</v>
      </c>
      <c r="B24" s="17" t="s">
        <v>44</v>
      </c>
      <c r="C24" s="14">
        <v>1105</v>
      </c>
      <c r="D24" s="14">
        <v>2015</v>
      </c>
      <c r="E24" s="14">
        <v>1040</v>
      </c>
      <c r="F24" s="14">
        <v>65</v>
      </c>
      <c r="G24" s="14">
        <v>260</v>
      </c>
      <c r="H24" s="14">
        <v>2015</v>
      </c>
      <c r="I24" s="14"/>
      <c r="J24" s="14"/>
      <c r="K24" s="14"/>
      <c r="L24" s="14"/>
      <c r="M24" s="15">
        <f t="shared" si="0"/>
        <v>6500</v>
      </c>
    </row>
    <row r="25" spans="1:14" s="5" customFormat="1" x14ac:dyDescent="0.25">
      <c r="A25" s="12">
        <v>2107</v>
      </c>
      <c r="B25" s="17" t="s">
        <v>45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4"/>
    </row>
    <row r="26" spans="1:14" s="5" customFormat="1" x14ac:dyDescent="0.25">
      <c r="A26" s="12">
        <v>2108</v>
      </c>
      <c r="B26" s="17" t="s">
        <v>46</v>
      </c>
      <c r="C26" s="14">
        <v>2550</v>
      </c>
      <c r="D26" s="14">
        <v>4650</v>
      </c>
      <c r="E26" s="14">
        <v>2400</v>
      </c>
      <c r="F26" s="14">
        <v>150</v>
      </c>
      <c r="G26" s="14">
        <v>600</v>
      </c>
      <c r="H26" s="14">
        <v>4650</v>
      </c>
      <c r="I26" s="14"/>
      <c r="J26" s="14"/>
      <c r="K26" s="14"/>
      <c r="L26" s="14"/>
      <c r="M26" s="15">
        <f t="shared" si="0"/>
        <v>15000</v>
      </c>
    </row>
    <row r="27" spans="1:14" s="5" customFormat="1" x14ac:dyDescent="0.25">
      <c r="A27" s="12">
        <v>2113</v>
      </c>
      <c r="B27" s="17" t="s">
        <v>47</v>
      </c>
      <c r="C27" s="14">
        <v>21981</v>
      </c>
      <c r="D27" s="14">
        <v>40083</v>
      </c>
      <c r="E27" s="14">
        <v>20688</v>
      </c>
      <c r="F27" s="14">
        <v>1293</v>
      </c>
      <c r="G27" s="14">
        <v>5172</v>
      </c>
      <c r="H27" s="14">
        <v>40083</v>
      </c>
      <c r="I27" s="14"/>
      <c r="J27" s="14"/>
      <c r="K27" s="14"/>
      <c r="L27" s="14"/>
      <c r="M27" s="15">
        <f t="shared" si="0"/>
        <v>129300</v>
      </c>
    </row>
    <row r="28" spans="1:14" s="5" customFormat="1" x14ac:dyDescent="0.25">
      <c r="A28" s="12">
        <v>2114</v>
      </c>
      <c r="B28" s="17" t="s">
        <v>48</v>
      </c>
      <c r="C28" s="14">
        <v>5100</v>
      </c>
      <c r="D28" s="14">
        <v>9300</v>
      </c>
      <c r="E28" s="14">
        <v>4800</v>
      </c>
      <c r="F28" s="14">
        <v>300</v>
      </c>
      <c r="G28" s="14">
        <v>1200</v>
      </c>
      <c r="H28" s="14">
        <v>9300</v>
      </c>
      <c r="I28" s="14"/>
      <c r="J28" s="14"/>
      <c r="K28" s="14"/>
      <c r="L28" s="14"/>
      <c r="M28" s="15">
        <f t="shared" si="0"/>
        <v>30000</v>
      </c>
    </row>
    <row r="29" spans="1:14" s="5" customFormat="1" x14ac:dyDescent="0.25">
      <c r="A29" s="12">
        <v>2115</v>
      </c>
      <c r="B29" s="17" t="s">
        <v>49</v>
      </c>
      <c r="C29" s="14">
        <v>2890</v>
      </c>
      <c r="D29" s="14">
        <v>5270</v>
      </c>
      <c r="E29" s="14">
        <v>2720</v>
      </c>
      <c r="F29" s="14">
        <v>170</v>
      </c>
      <c r="G29" s="14">
        <v>680</v>
      </c>
      <c r="H29" s="14">
        <v>5270</v>
      </c>
      <c r="I29" s="14"/>
      <c r="J29" s="14"/>
      <c r="K29" s="14"/>
      <c r="L29" s="14"/>
      <c r="M29" s="15">
        <f t="shared" si="0"/>
        <v>17000</v>
      </c>
    </row>
    <row r="30" spans="1:14" s="5" customFormat="1" x14ac:dyDescent="0.25">
      <c r="A30" s="12">
        <v>2116</v>
      </c>
      <c r="B30" s="17" t="s">
        <v>50</v>
      </c>
      <c r="C30" s="14">
        <v>15810.000000000002</v>
      </c>
      <c r="D30" s="14">
        <v>28830</v>
      </c>
      <c r="E30" s="14">
        <v>14880</v>
      </c>
      <c r="F30" s="14">
        <v>930</v>
      </c>
      <c r="G30" s="14">
        <v>3720</v>
      </c>
      <c r="H30" s="14">
        <v>28830</v>
      </c>
      <c r="I30" s="14"/>
      <c r="J30" s="14"/>
      <c r="K30" s="14"/>
      <c r="L30" s="14"/>
      <c r="M30" s="15">
        <f t="shared" si="0"/>
        <v>93000</v>
      </c>
    </row>
    <row r="31" spans="1:14" s="5" customFormat="1" x14ac:dyDescent="0.25">
      <c r="A31" s="12">
        <v>2118</v>
      </c>
      <c r="B31" s="17" t="s">
        <v>51</v>
      </c>
      <c r="C31" s="14">
        <v>11900</v>
      </c>
      <c r="D31" s="14">
        <v>21700</v>
      </c>
      <c r="E31" s="14">
        <v>11200</v>
      </c>
      <c r="F31" s="14">
        <v>700</v>
      </c>
      <c r="G31" s="14">
        <v>2800</v>
      </c>
      <c r="H31" s="14">
        <v>21700</v>
      </c>
      <c r="I31" s="14"/>
      <c r="J31" s="14"/>
      <c r="K31" s="14"/>
      <c r="L31" s="14"/>
      <c r="M31" s="15">
        <f t="shared" si="0"/>
        <v>70000</v>
      </c>
    </row>
    <row r="32" spans="1:14" x14ac:dyDescent="0.25">
      <c r="A32" s="12">
        <v>2119</v>
      </c>
      <c r="B32" s="17" t="s">
        <v>52</v>
      </c>
      <c r="C32" s="14">
        <v>2890</v>
      </c>
      <c r="D32" s="14">
        <v>5270</v>
      </c>
      <c r="E32" s="14">
        <v>2720</v>
      </c>
      <c r="F32" s="14">
        <v>170</v>
      </c>
      <c r="G32" s="14">
        <v>680</v>
      </c>
      <c r="H32" s="14">
        <v>5270</v>
      </c>
      <c r="I32" s="13"/>
      <c r="J32" s="14"/>
      <c r="K32" s="14"/>
      <c r="L32" s="14"/>
      <c r="M32" s="15">
        <f t="shared" si="0"/>
        <v>17000</v>
      </c>
    </row>
    <row r="33" spans="1:15" x14ac:dyDescent="0.25">
      <c r="A33" s="12">
        <v>2120</v>
      </c>
      <c r="B33" s="17" t="s">
        <v>53</v>
      </c>
      <c r="C33" s="14">
        <v>10200</v>
      </c>
      <c r="D33" s="14">
        <v>18600</v>
      </c>
      <c r="E33" s="14">
        <v>9600</v>
      </c>
      <c r="F33" s="14">
        <v>600</v>
      </c>
      <c r="G33" s="14">
        <v>2400</v>
      </c>
      <c r="H33" s="14">
        <v>18600</v>
      </c>
      <c r="I33" s="14"/>
      <c r="J33" s="14"/>
      <c r="K33" s="14"/>
      <c r="L33" s="14"/>
      <c r="M33" s="15">
        <f t="shared" si="0"/>
        <v>60000</v>
      </c>
    </row>
    <row r="34" spans="1:15" x14ac:dyDescent="0.25">
      <c r="A34" s="12">
        <v>2121</v>
      </c>
      <c r="B34" s="17" t="s">
        <v>54</v>
      </c>
      <c r="C34" s="14">
        <v>4930</v>
      </c>
      <c r="D34" s="14">
        <v>8990</v>
      </c>
      <c r="E34" s="14">
        <v>4640</v>
      </c>
      <c r="F34" s="14">
        <v>290</v>
      </c>
      <c r="G34" s="14">
        <v>1160</v>
      </c>
      <c r="H34" s="14">
        <v>8990</v>
      </c>
      <c r="I34" s="14"/>
      <c r="J34" s="14"/>
      <c r="K34" s="14"/>
      <c r="L34" s="14"/>
      <c r="M34" s="15">
        <f t="shared" si="0"/>
        <v>29000</v>
      </c>
    </row>
    <row r="35" spans="1:15" x14ac:dyDescent="0.25">
      <c r="A35" s="12">
        <v>2122</v>
      </c>
      <c r="B35" s="17" t="s">
        <v>55</v>
      </c>
      <c r="C35" s="14">
        <v>6460.0000000000009</v>
      </c>
      <c r="D35" s="14">
        <v>11780</v>
      </c>
      <c r="E35" s="14">
        <v>6080</v>
      </c>
      <c r="F35" s="14">
        <v>380</v>
      </c>
      <c r="G35" s="14">
        <v>1520</v>
      </c>
      <c r="H35" s="14">
        <v>11780</v>
      </c>
      <c r="I35" s="14"/>
      <c r="J35" s="14"/>
      <c r="K35" s="14"/>
      <c r="L35" s="14"/>
      <c r="M35" s="15">
        <f t="shared" si="0"/>
        <v>38000</v>
      </c>
    </row>
    <row r="36" spans="1:15" x14ac:dyDescent="0.25">
      <c r="A36" s="12">
        <v>2123</v>
      </c>
      <c r="B36" s="17" t="s">
        <v>56</v>
      </c>
      <c r="C36" s="14">
        <v>50320</v>
      </c>
      <c r="D36" s="14">
        <v>91760</v>
      </c>
      <c r="E36" s="14">
        <v>47360</v>
      </c>
      <c r="F36" s="14">
        <v>2960</v>
      </c>
      <c r="G36" s="14">
        <v>11840</v>
      </c>
      <c r="H36" s="14">
        <v>91760</v>
      </c>
      <c r="I36" s="14"/>
      <c r="J36" s="14"/>
      <c r="K36" s="14"/>
      <c r="L36" s="14"/>
      <c r="M36" s="15">
        <f t="shared" si="0"/>
        <v>296000</v>
      </c>
    </row>
    <row r="37" spans="1:15" x14ac:dyDescent="0.25">
      <c r="A37" s="12">
        <v>2125</v>
      </c>
      <c r="B37" s="17" t="s">
        <v>57</v>
      </c>
      <c r="C37" s="14">
        <v>21250</v>
      </c>
      <c r="D37" s="14">
        <v>38750</v>
      </c>
      <c r="E37" s="14">
        <v>20000</v>
      </c>
      <c r="F37" s="14">
        <v>1250</v>
      </c>
      <c r="G37" s="14">
        <v>5000</v>
      </c>
      <c r="H37" s="14">
        <v>38750</v>
      </c>
      <c r="I37" s="14"/>
      <c r="J37" s="14"/>
      <c r="K37" s="14"/>
      <c r="L37" s="14"/>
      <c r="M37" s="15">
        <f t="shared" si="0"/>
        <v>125000</v>
      </c>
    </row>
    <row r="38" spans="1:15" x14ac:dyDescent="0.25">
      <c r="A38" s="12">
        <v>2126</v>
      </c>
      <c r="B38" s="17" t="s">
        <v>58</v>
      </c>
      <c r="C38" s="14">
        <v>5100</v>
      </c>
      <c r="D38" s="14">
        <v>9300</v>
      </c>
      <c r="E38" s="14">
        <v>4800</v>
      </c>
      <c r="F38" s="14">
        <v>300</v>
      </c>
      <c r="G38" s="14">
        <v>1200</v>
      </c>
      <c r="H38" s="14">
        <v>9300</v>
      </c>
      <c r="I38" s="14"/>
      <c r="J38" s="14"/>
      <c r="K38" s="14"/>
      <c r="L38" s="14"/>
      <c r="M38" s="15">
        <f t="shared" si="0"/>
        <v>30000</v>
      </c>
    </row>
    <row r="39" spans="1:15" s="5" customFormat="1" x14ac:dyDescent="0.25">
      <c r="A39" s="12">
        <v>2127</v>
      </c>
      <c r="B39" s="17" t="s">
        <v>59</v>
      </c>
      <c r="C39" s="14"/>
      <c r="D39" s="14"/>
      <c r="E39" s="14"/>
      <c r="F39" s="14"/>
      <c r="G39" s="14">
        <v>258</v>
      </c>
      <c r="H39" s="14"/>
      <c r="I39" s="14"/>
      <c r="J39" s="14"/>
      <c r="K39" s="14"/>
      <c r="L39" s="14"/>
      <c r="M39" s="15">
        <f t="shared" si="0"/>
        <v>258</v>
      </c>
    </row>
    <row r="40" spans="1:15" s="5" customFormat="1" x14ac:dyDescent="0.25">
      <c r="A40" s="12">
        <v>2298</v>
      </c>
      <c r="B40" s="17" t="s">
        <v>60</v>
      </c>
      <c r="C40" s="14">
        <v>13600.000000000002</v>
      </c>
      <c r="D40" s="14">
        <v>24800</v>
      </c>
      <c r="E40" s="14">
        <v>12800</v>
      </c>
      <c r="F40" s="14">
        <v>800</v>
      </c>
      <c r="G40" s="14">
        <v>3200</v>
      </c>
      <c r="H40" s="14">
        <v>24800</v>
      </c>
      <c r="I40" s="14"/>
      <c r="J40" s="14"/>
      <c r="K40" s="14"/>
      <c r="L40" s="14"/>
      <c r="M40" s="15">
        <f t="shared" si="0"/>
        <v>80000</v>
      </c>
    </row>
    <row r="41" spans="1:15" s="5" customFormat="1" ht="30" x14ac:dyDescent="0.25">
      <c r="A41" s="12">
        <v>2299</v>
      </c>
      <c r="B41" s="17" t="s">
        <v>61</v>
      </c>
      <c r="C41" s="14"/>
      <c r="D41" s="14">
        <v>0</v>
      </c>
      <c r="E41" s="14"/>
      <c r="F41" s="14"/>
      <c r="G41" s="14"/>
      <c r="H41" s="14">
        <v>0</v>
      </c>
      <c r="I41" s="14"/>
      <c r="J41" s="14"/>
      <c r="K41" s="14"/>
      <c r="L41" s="14"/>
      <c r="M41" s="15">
        <f t="shared" si="0"/>
        <v>0</v>
      </c>
    </row>
    <row r="42" spans="1:15" x14ac:dyDescent="0.25">
      <c r="A42" s="10">
        <v>3107</v>
      </c>
      <c r="B42" s="8" t="s">
        <v>62</v>
      </c>
      <c r="C42" s="7">
        <v>4000</v>
      </c>
      <c r="D42" s="7"/>
      <c r="E42" s="7"/>
      <c r="F42" s="7"/>
      <c r="G42" s="7"/>
      <c r="H42" s="7"/>
      <c r="I42" s="7"/>
      <c r="J42" s="7"/>
      <c r="K42" s="7"/>
      <c r="L42" s="7"/>
      <c r="M42" s="11">
        <f t="shared" si="0"/>
        <v>4000</v>
      </c>
    </row>
    <row r="43" spans="1:15" ht="30" x14ac:dyDescent="0.25">
      <c r="A43" s="10">
        <v>3113</v>
      </c>
      <c r="B43" s="8" t="s">
        <v>63</v>
      </c>
      <c r="C43" s="7"/>
      <c r="D43" s="7"/>
      <c r="E43" s="7"/>
      <c r="F43" s="7"/>
      <c r="G43" s="7"/>
      <c r="H43" s="7">
        <v>113500</v>
      </c>
      <c r="I43" s="7"/>
      <c r="J43" s="7"/>
      <c r="K43" s="7"/>
      <c r="L43" s="7"/>
      <c r="M43" s="11">
        <f t="shared" si="0"/>
        <v>113500</v>
      </c>
    </row>
    <row r="44" spans="1:15" x14ac:dyDescent="0.25">
      <c r="A44" s="10">
        <v>3114</v>
      </c>
      <c r="B44" s="8" t="s">
        <v>64</v>
      </c>
      <c r="C44" s="7"/>
      <c r="D44" s="7"/>
      <c r="E44" s="7"/>
      <c r="F44" s="7"/>
      <c r="G44" s="7"/>
      <c r="H44" s="7">
        <v>130300</v>
      </c>
      <c r="I44" s="7"/>
      <c r="J44" s="7"/>
      <c r="K44" s="7"/>
      <c r="L44" s="7"/>
      <c r="M44" s="11">
        <f t="shared" ref="M44:M75" si="1">SUM(C44:L44)</f>
        <v>130300</v>
      </c>
    </row>
    <row r="45" spans="1:15" ht="30" x14ac:dyDescent="0.25">
      <c r="A45" s="10">
        <v>3116</v>
      </c>
      <c r="B45" s="8" t="s">
        <v>65</v>
      </c>
      <c r="C45" s="7">
        <v>70000</v>
      </c>
      <c r="D45" s="7"/>
      <c r="E45" s="7"/>
      <c r="F45" s="7"/>
      <c r="G45" s="7"/>
      <c r="H45" s="7">
        <v>162200</v>
      </c>
      <c r="I45" s="7"/>
      <c r="J45" s="7"/>
      <c r="K45" s="7"/>
      <c r="L45" s="7"/>
      <c r="M45" s="11">
        <f t="shared" si="1"/>
        <v>232200</v>
      </c>
    </row>
    <row r="46" spans="1:15" s="5" customFormat="1" x14ac:dyDescent="0.25">
      <c r="A46" s="12">
        <v>3203</v>
      </c>
      <c r="B46" s="17" t="s">
        <v>66</v>
      </c>
      <c r="C46" s="14">
        <v>1157000</v>
      </c>
      <c r="D46" s="14"/>
      <c r="E46" s="14"/>
      <c r="F46" s="14">
        <v>143000</v>
      </c>
      <c r="G46" s="14"/>
      <c r="H46" s="14"/>
      <c r="I46" s="14"/>
      <c r="J46" s="14"/>
      <c r="K46" s="14"/>
      <c r="L46" s="14"/>
      <c r="M46" s="15">
        <f t="shared" si="1"/>
        <v>1300000</v>
      </c>
      <c r="O46" s="9"/>
    </row>
    <row r="47" spans="1:15" s="5" customFormat="1" x14ac:dyDescent="0.25">
      <c r="A47" s="12">
        <v>3206</v>
      </c>
      <c r="B47" s="17" t="s">
        <v>67</v>
      </c>
      <c r="C47" s="14">
        <v>0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 t="shared" si="1"/>
        <v>0</v>
      </c>
    </row>
    <row r="48" spans="1:15" x14ac:dyDescent="0.25">
      <c r="A48" s="10">
        <v>4101</v>
      </c>
      <c r="B48" s="8" t="s">
        <v>68</v>
      </c>
      <c r="C48" s="14"/>
      <c r="D48" s="14"/>
      <c r="E48" s="14"/>
      <c r="F48" s="14"/>
      <c r="G48" s="14"/>
      <c r="H48" s="14">
        <v>33000</v>
      </c>
      <c r="I48" s="14"/>
      <c r="J48" s="14"/>
      <c r="K48" s="14"/>
      <c r="L48" s="14"/>
      <c r="M48" s="15">
        <f t="shared" si="1"/>
        <v>33000</v>
      </c>
    </row>
    <row r="49" spans="1:13" x14ac:dyDescent="0.25">
      <c r="A49" s="10">
        <v>4102</v>
      </c>
      <c r="B49" s="8" t="s">
        <v>69</v>
      </c>
      <c r="C49" s="14"/>
      <c r="D49" s="14">
        <v>500</v>
      </c>
      <c r="E49" s="14">
        <v>500</v>
      </c>
      <c r="F49" s="14"/>
      <c r="G49" s="14"/>
      <c r="H49" s="14"/>
      <c r="I49" s="14"/>
      <c r="J49" s="14"/>
      <c r="K49" s="14"/>
      <c r="L49" s="14"/>
      <c r="M49" s="15">
        <f t="shared" si="1"/>
        <v>1000</v>
      </c>
    </row>
    <row r="50" spans="1:13" x14ac:dyDescent="0.25">
      <c r="A50" s="10">
        <v>4199</v>
      </c>
      <c r="B50" s="8" t="s">
        <v>70</v>
      </c>
      <c r="C50" s="14"/>
      <c r="D50" s="14"/>
      <c r="E50" s="14"/>
      <c r="F50" s="14"/>
      <c r="G50" s="14"/>
      <c r="H50" s="14">
        <v>1000</v>
      </c>
      <c r="I50" s="14"/>
      <c r="J50" s="14"/>
      <c r="K50" s="14"/>
      <c r="L50" s="14"/>
      <c r="M50" s="15">
        <f t="shared" si="1"/>
        <v>1000</v>
      </c>
    </row>
    <row r="51" spans="1:13" x14ac:dyDescent="0.25">
      <c r="A51" s="10">
        <v>4201</v>
      </c>
      <c r="B51" s="8" t="s">
        <v>71</v>
      </c>
      <c r="C51" s="14">
        <v>2210</v>
      </c>
      <c r="D51" s="14">
        <v>4030</v>
      </c>
      <c r="E51" s="14">
        <v>2080</v>
      </c>
      <c r="F51" s="14">
        <v>130</v>
      </c>
      <c r="G51" s="14">
        <v>520</v>
      </c>
      <c r="H51" s="14">
        <v>4030</v>
      </c>
      <c r="I51" s="14"/>
      <c r="J51" s="14"/>
      <c r="K51" s="14"/>
      <c r="L51" s="14"/>
      <c r="M51" s="15">
        <f t="shared" si="1"/>
        <v>13000</v>
      </c>
    </row>
    <row r="52" spans="1:13" x14ac:dyDescent="0.25">
      <c r="A52" s="10">
        <v>4202</v>
      </c>
      <c r="B52" s="8" t="s">
        <v>72</v>
      </c>
      <c r="C52" s="14"/>
      <c r="D52" s="14"/>
      <c r="E52" s="14">
        <f>165920+80</f>
        <v>166000</v>
      </c>
      <c r="F52" s="14"/>
      <c r="G52" s="14"/>
      <c r="H52" s="14"/>
      <c r="I52" s="14"/>
      <c r="J52" s="14"/>
      <c r="K52" s="14"/>
      <c r="L52" s="14"/>
      <c r="M52" s="15">
        <f t="shared" si="1"/>
        <v>166000</v>
      </c>
    </row>
    <row r="53" spans="1:13" x14ac:dyDescent="0.25">
      <c r="A53" s="10">
        <v>4301</v>
      </c>
      <c r="B53" s="8" t="s">
        <v>73</v>
      </c>
      <c r="C53" s="7"/>
      <c r="D53" s="7"/>
      <c r="E53" s="7"/>
      <c r="F53" s="7"/>
      <c r="G53" s="7"/>
      <c r="H53" s="7">
        <v>500</v>
      </c>
      <c r="I53" s="7"/>
      <c r="J53" s="7"/>
      <c r="K53" s="7"/>
      <c r="L53" s="7"/>
      <c r="M53" s="11">
        <f t="shared" si="1"/>
        <v>500</v>
      </c>
    </row>
    <row r="54" spans="1:13" x14ac:dyDescent="0.25">
      <c r="A54" s="10">
        <v>4401</v>
      </c>
      <c r="B54" s="8" t="s">
        <v>74</v>
      </c>
      <c r="C54" s="7">
        <v>28900.000000000004</v>
      </c>
      <c r="D54" s="7">
        <v>52700</v>
      </c>
      <c r="E54" s="7">
        <v>27200</v>
      </c>
      <c r="F54" s="7">
        <v>1700</v>
      </c>
      <c r="G54" s="7">
        <v>6800</v>
      </c>
      <c r="H54" s="7">
        <v>52700</v>
      </c>
      <c r="I54" s="7"/>
      <c r="J54" s="7"/>
      <c r="K54" s="7"/>
      <c r="L54" s="7"/>
      <c r="M54" s="15">
        <f t="shared" si="1"/>
        <v>170000</v>
      </c>
    </row>
    <row r="55" spans="1:13" x14ac:dyDescent="0.25">
      <c r="A55" s="10">
        <v>4402</v>
      </c>
      <c r="B55" s="8" t="s">
        <v>75</v>
      </c>
      <c r="C55" s="7">
        <v>510.00000000000006</v>
      </c>
      <c r="D55" s="7">
        <v>930</v>
      </c>
      <c r="E55" s="7">
        <v>480</v>
      </c>
      <c r="F55" s="7">
        <v>30</v>
      </c>
      <c r="G55" s="7">
        <v>120</v>
      </c>
      <c r="H55" s="7">
        <v>930</v>
      </c>
      <c r="I55" s="7"/>
      <c r="J55" s="7"/>
      <c r="K55" s="7"/>
      <c r="L55" s="7"/>
      <c r="M55" s="11">
        <f t="shared" si="1"/>
        <v>3000</v>
      </c>
    </row>
    <row r="56" spans="1:13" x14ac:dyDescent="0.25">
      <c r="A56" s="10">
        <v>4403</v>
      </c>
      <c r="B56" s="8" t="s">
        <v>76</v>
      </c>
      <c r="C56" s="7"/>
      <c r="D56" s="7"/>
      <c r="E56" s="7"/>
      <c r="F56" s="7"/>
      <c r="G56" s="7"/>
      <c r="H56" s="7"/>
      <c r="I56" s="7"/>
      <c r="J56" s="7"/>
      <c r="K56" s="7">
        <v>45000</v>
      </c>
      <c r="L56" s="7"/>
      <c r="M56" s="11">
        <f t="shared" si="1"/>
        <v>45000</v>
      </c>
    </row>
    <row r="57" spans="1:13" x14ac:dyDescent="0.25">
      <c r="A57" s="10">
        <v>4405</v>
      </c>
      <c r="B57" s="8" t="s">
        <v>77</v>
      </c>
      <c r="C57" s="7">
        <v>15123.2</v>
      </c>
      <c r="D57" s="7">
        <v>27577.599999999999</v>
      </c>
      <c r="E57" s="7">
        <v>14233.6</v>
      </c>
      <c r="F57" s="7">
        <v>889.6</v>
      </c>
      <c r="G57" s="7">
        <v>3558.4</v>
      </c>
      <c r="H57" s="7">
        <v>27577.599999999999</v>
      </c>
      <c r="I57" s="7"/>
      <c r="J57" s="7"/>
      <c r="K57" s="7"/>
      <c r="L57" s="7"/>
      <c r="M57" s="11">
        <f t="shared" si="1"/>
        <v>88960</v>
      </c>
    </row>
    <row r="58" spans="1:13" x14ac:dyDescent="0.25">
      <c r="A58" s="10">
        <v>4499</v>
      </c>
      <c r="B58" s="8" t="s">
        <v>78</v>
      </c>
      <c r="C58" s="7">
        <v>63325.000000000007</v>
      </c>
      <c r="D58" s="7">
        <v>115475</v>
      </c>
      <c r="E58" s="7">
        <v>59600</v>
      </c>
      <c r="F58" s="7">
        <v>3725</v>
      </c>
      <c r="G58" s="7">
        <v>14900</v>
      </c>
      <c r="H58" s="7">
        <v>115475</v>
      </c>
      <c r="I58" s="7"/>
      <c r="J58" s="7"/>
      <c r="K58" s="7"/>
      <c r="L58" s="7"/>
      <c r="M58" s="11">
        <f t="shared" si="1"/>
        <v>372500</v>
      </c>
    </row>
    <row r="59" spans="1:13" x14ac:dyDescent="0.25">
      <c r="A59" s="10">
        <v>4502</v>
      </c>
      <c r="B59" s="8" t="s">
        <v>79</v>
      </c>
      <c r="C59" s="7"/>
      <c r="D59" s="7"/>
      <c r="E59" s="7"/>
      <c r="F59" s="7"/>
      <c r="G59" s="7">
        <v>2000</v>
      </c>
      <c r="H59" s="7"/>
      <c r="I59" s="7"/>
      <c r="J59" s="7"/>
      <c r="K59" s="7"/>
      <c r="L59" s="7"/>
      <c r="M59" s="11">
        <f t="shared" si="1"/>
        <v>2000</v>
      </c>
    </row>
    <row r="60" spans="1:13" x14ac:dyDescent="0.25">
      <c r="A60" s="10">
        <v>4503</v>
      </c>
      <c r="B60" s="8" t="s">
        <v>80</v>
      </c>
      <c r="C60" s="7"/>
      <c r="D60" s="7"/>
      <c r="E60" s="7"/>
      <c r="F60" s="7"/>
      <c r="G60" s="7">
        <v>2000</v>
      </c>
      <c r="H60" s="7"/>
      <c r="I60" s="7"/>
      <c r="J60" s="7"/>
      <c r="K60" s="7"/>
      <c r="L60" s="7"/>
      <c r="M60" s="11">
        <f t="shared" si="1"/>
        <v>2000</v>
      </c>
    </row>
    <row r="61" spans="1:13" x14ac:dyDescent="0.25">
      <c r="A61" s="10">
        <v>4504</v>
      </c>
      <c r="B61" s="8" t="s">
        <v>81</v>
      </c>
      <c r="C61" s="7"/>
      <c r="D61" s="7"/>
      <c r="E61" s="7"/>
      <c r="F61" s="7"/>
      <c r="G61" s="7">
        <v>2000</v>
      </c>
      <c r="H61" s="7"/>
      <c r="I61" s="7"/>
      <c r="J61" s="7"/>
      <c r="K61" s="7"/>
      <c r="L61" s="7"/>
      <c r="M61" s="11">
        <f t="shared" si="1"/>
        <v>2000</v>
      </c>
    </row>
    <row r="62" spans="1:13" x14ac:dyDescent="0.25">
      <c r="A62" s="10">
        <v>4505</v>
      </c>
      <c r="B62" s="8" t="s">
        <v>82</v>
      </c>
      <c r="C62" s="7"/>
      <c r="D62" s="7"/>
      <c r="E62" s="7"/>
      <c r="F62" s="7"/>
      <c r="G62" s="7">
        <v>38000</v>
      </c>
      <c r="H62" s="7"/>
      <c r="I62" s="7"/>
      <c r="J62" s="7"/>
      <c r="K62" s="14"/>
      <c r="L62" s="7"/>
      <c r="M62" s="11">
        <f t="shared" si="1"/>
        <v>38000</v>
      </c>
    </row>
    <row r="63" spans="1:13" x14ac:dyDescent="0.25">
      <c r="A63" s="10">
        <v>4506</v>
      </c>
      <c r="B63" s="8" t="s">
        <v>83</v>
      </c>
      <c r="C63" s="7"/>
      <c r="D63" s="7"/>
      <c r="E63" s="7"/>
      <c r="F63" s="7"/>
      <c r="G63" s="7">
        <v>7000</v>
      </c>
      <c r="H63" s="7"/>
      <c r="I63" s="7"/>
      <c r="J63" s="7"/>
      <c r="K63" s="7"/>
      <c r="L63" s="7"/>
      <c r="M63" s="11">
        <f t="shared" si="1"/>
        <v>7000</v>
      </c>
    </row>
    <row r="64" spans="1:13" x14ac:dyDescent="0.25">
      <c r="A64" s="10">
        <v>4507</v>
      </c>
      <c r="B64" s="8" t="s">
        <v>84</v>
      </c>
      <c r="C64" s="7"/>
      <c r="D64" s="7">
        <v>200</v>
      </c>
      <c r="E64" s="7">
        <v>4000</v>
      </c>
      <c r="F64" s="7"/>
      <c r="G64" s="7"/>
      <c r="H64" s="7"/>
      <c r="I64" s="7"/>
      <c r="J64" s="7"/>
      <c r="K64" s="7"/>
      <c r="L64" s="7"/>
      <c r="M64" s="11">
        <f t="shared" si="1"/>
        <v>4200</v>
      </c>
    </row>
    <row r="65" spans="1:15" ht="30" x14ac:dyDescent="0.25">
      <c r="A65" s="10">
        <v>4509</v>
      </c>
      <c r="B65" s="8" t="s">
        <v>85</v>
      </c>
      <c r="C65" s="7"/>
      <c r="D65" s="7"/>
      <c r="E65" s="7"/>
      <c r="F65" s="7"/>
      <c r="G65" s="7"/>
      <c r="H65" s="7"/>
      <c r="I65" s="7"/>
      <c r="J65" s="7"/>
      <c r="K65" s="7">
        <v>2000</v>
      </c>
      <c r="L65" s="7"/>
      <c r="M65" s="11">
        <f t="shared" si="1"/>
        <v>2000</v>
      </c>
    </row>
    <row r="66" spans="1:15" ht="30" x14ac:dyDescent="0.25">
      <c r="A66" s="10">
        <v>4510</v>
      </c>
      <c r="B66" s="8" t="s">
        <v>86</v>
      </c>
      <c r="C66" s="7"/>
      <c r="D66" s="7"/>
      <c r="E66" s="7"/>
      <c r="F66" s="7"/>
      <c r="G66" s="7">
        <v>900</v>
      </c>
      <c r="H66" s="7"/>
      <c r="I66" s="7"/>
      <c r="J66" s="7"/>
      <c r="K66" s="7"/>
      <c r="L66" s="7"/>
      <c r="M66" s="11">
        <f t="shared" si="1"/>
        <v>900</v>
      </c>
    </row>
    <row r="67" spans="1:15" ht="30" x14ac:dyDescent="0.25">
      <c r="A67" s="10">
        <v>4512</v>
      </c>
      <c r="B67" s="8" t="s">
        <v>87</v>
      </c>
      <c r="C67" s="7"/>
      <c r="D67" s="7"/>
      <c r="E67" s="7"/>
      <c r="F67" s="7"/>
      <c r="G67" s="7"/>
      <c r="H67" s="7"/>
      <c r="I67" s="7"/>
      <c r="J67" s="7"/>
      <c r="K67" s="7">
        <v>250</v>
      </c>
      <c r="L67" s="7"/>
      <c r="M67" s="11">
        <f t="shared" si="1"/>
        <v>250</v>
      </c>
    </row>
    <row r="68" spans="1:15" x14ac:dyDescent="0.25">
      <c r="A68" s="10">
        <v>5102</v>
      </c>
      <c r="B68" s="8" t="s">
        <v>88</v>
      </c>
      <c r="C68" s="7"/>
      <c r="D68" s="7"/>
      <c r="E68" s="7"/>
      <c r="F68" s="7"/>
      <c r="G68" s="7"/>
      <c r="H68" s="7">
        <f>105000+23000</f>
        <v>128000</v>
      </c>
      <c r="I68" s="7"/>
      <c r="J68" s="7"/>
      <c r="K68" s="14"/>
      <c r="L68" s="7"/>
      <c r="M68" s="11">
        <f t="shared" si="1"/>
        <v>128000</v>
      </c>
    </row>
    <row r="69" spans="1:15" x14ac:dyDescent="0.25">
      <c r="A69" s="10">
        <v>5103</v>
      </c>
      <c r="B69" s="8" t="s">
        <v>89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11">
        <f t="shared" si="1"/>
        <v>0</v>
      </c>
    </row>
    <row r="70" spans="1:15" x14ac:dyDescent="0.25">
      <c r="A70" s="10">
        <v>5152</v>
      </c>
      <c r="B70" s="8" t="s">
        <v>90</v>
      </c>
      <c r="C70" s="7"/>
      <c r="D70" s="7"/>
      <c r="E70" s="7"/>
      <c r="F70" s="7"/>
      <c r="G70" s="7"/>
      <c r="H70" s="7">
        <v>0</v>
      </c>
      <c r="I70" s="7"/>
      <c r="J70" s="7"/>
      <c r="K70" s="7"/>
      <c r="L70" s="7"/>
      <c r="M70" s="11">
        <f t="shared" si="1"/>
        <v>0</v>
      </c>
    </row>
    <row r="71" spans="1:15" x14ac:dyDescent="0.25">
      <c r="A71" s="10">
        <v>5203</v>
      </c>
      <c r="B71" s="8" t="s">
        <v>91</v>
      </c>
      <c r="C71" s="7">
        <v>5000</v>
      </c>
      <c r="D71" s="7"/>
      <c r="E71" s="7"/>
      <c r="F71" s="7"/>
      <c r="G71" s="7"/>
      <c r="H71" s="7"/>
      <c r="I71" s="7"/>
      <c r="J71" s="7"/>
      <c r="K71" s="7"/>
      <c r="L71" s="7"/>
      <c r="M71" s="11">
        <f t="shared" si="1"/>
        <v>5000</v>
      </c>
    </row>
    <row r="72" spans="1:15" x14ac:dyDescent="0.25">
      <c r="A72" s="10">
        <v>7300</v>
      </c>
      <c r="B72" s="8" t="s">
        <v>92</v>
      </c>
      <c r="C72" s="7"/>
      <c r="D72" s="7"/>
      <c r="E72" s="7"/>
      <c r="F72" s="7"/>
      <c r="G72" s="7"/>
      <c r="H72" s="7"/>
      <c r="I72" s="7"/>
      <c r="J72" s="7"/>
      <c r="K72" s="7">
        <v>0</v>
      </c>
      <c r="L72" s="7"/>
      <c r="M72" s="11">
        <f t="shared" si="1"/>
        <v>0</v>
      </c>
    </row>
    <row r="73" spans="1:15" x14ac:dyDescent="0.25">
      <c r="A73" s="10">
        <v>7350</v>
      </c>
      <c r="B73" s="8" t="s">
        <v>93</v>
      </c>
      <c r="C73" s="7"/>
      <c r="D73" s="7"/>
      <c r="E73" s="7"/>
      <c r="F73" s="7"/>
      <c r="G73" s="7"/>
      <c r="H73" s="7"/>
      <c r="I73" s="7"/>
      <c r="J73" s="7"/>
      <c r="K73" s="7">
        <v>7000</v>
      </c>
      <c r="L73" s="7"/>
      <c r="M73" s="11">
        <f t="shared" si="1"/>
        <v>7000</v>
      </c>
    </row>
    <row r="74" spans="1:15" x14ac:dyDescent="0.25">
      <c r="A74" s="10">
        <v>7405</v>
      </c>
      <c r="B74" s="8" t="s">
        <v>97</v>
      </c>
      <c r="C74" s="7"/>
      <c r="D74" s="7"/>
      <c r="E74" s="7"/>
      <c r="F74" s="7"/>
      <c r="G74" s="7"/>
      <c r="H74" s="7"/>
      <c r="I74" s="7"/>
      <c r="J74" s="7"/>
      <c r="K74" s="7">
        <v>30000</v>
      </c>
      <c r="L74" s="7"/>
      <c r="M74" s="11">
        <f t="shared" si="1"/>
        <v>30000</v>
      </c>
    </row>
    <row r="75" spans="1:15" x14ac:dyDescent="0.25">
      <c r="A75" s="10">
        <v>7500</v>
      </c>
      <c r="B75" s="8" t="s">
        <v>94</v>
      </c>
      <c r="C75" s="7"/>
      <c r="D75" s="7"/>
      <c r="E75" s="7"/>
      <c r="F75" s="7"/>
      <c r="G75" s="7"/>
      <c r="H75" s="7"/>
      <c r="I75" s="7"/>
      <c r="J75" s="7"/>
      <c r="K75" s="7">
        <f>1121000+5000+(500000+1200000)*4%+35630-80</f>
        <v>1229550</v>
      </c>
      <c r="L75" s="7"/>
      <c r="M75" s="11">
        <f t="shared" si="1"/>
        <v>1229550</v>
      </c>
      <c r="N75" s="5"/>
      <c r="O75" s="5"/>
    </row>
    <row r="76" spans="1:15" x14ac:dyDescent="0.25">
      <c r="A76" s="10"/>
      <c r="B76" s="6"/>
      <c r="C76" s="7"/>
      <c r="D76" s="7"/>
      <c r="E76" s="7"/>
      <c r="F76" s="7"/>
      <c r="G76" s="7"/>
      <c r="H76" s="7"/>
      <c r="I76" s="7"/>
      <c r="J76" s="7"/>
      <c r="K76" s="7"/>
      <c r="L76" s="7"/>
      <c r="M76" s="6"/>
    </row>
    <row r="77" spans="1:15" x14ac:dyDescent="0.25">
      <c r="A77" s="10"/>
      <c r="B77" s="18" t="s">
        <v>98</v>
      </c>
      <c r="C77" s="11">
        <f t="shared" ref="C77:L77" si="2">SUM(C12:C76)</f>
        <v>1886186.2</v>
      </c>
      <c r="D77" s="11">
        <f t="shared" si="2"/>
        <v>1184686.6000000001</v>
      </c>
      <c r="E77" s="11">
        <f t="shared" si="2"/>
        <v>782557.6</v>
      </c>
      <c r="F77" s="11">
        <f t="shared" si="2"/>
        <v>181128.6</v>
      </c>
      <c r="G77" s="11">
        <f t="shared" si="2"/>
        <v>207672.4</v>
      </c>
      <c r="H77" s="11">
        <f t="shared" si="2"/>
        <v>2053486.6</v>
      </c>
      <c r="I77" s="11">
        <f t="shared" si="2"/>
        <v>0</v>
      </c>
      <c r="J77" s="11">
        <f t="shared" si="2"/>
        <v>0</v>
      </c>
      <c r="K77" s="11">
        <f t="shared" si="2"/>
        <v>2069282</v>
      </c>
      <c r="L77" s="11">
        <f t="shared" si="2"/>
        <v>0</v>
      </c>
      <c r="M77" s="11">
        <f>SUM(M12:M76)</f>
        <v>8365000</v>
      </c>
    </row>
    <row r="78" spans="1:15" x14ac:dyDescent="0.25">
      <c r="A78" s="2"/>
    </row>
    <row r="79" spans="1:15" x14ac:dyDescent="0.25">
      <c r="A79" s="2"/>
      <c r="K79" s="3"/>
    </row>
    <row r="80" spans="1:15" x14ac:dyDescent="0.25">
      <c r="A80" s="2"/>
      <c r="K80" s="3"/>
    </row>
    <row r="81" spans="1:11" x14ac:dyDescent="0.25">
      <c r="A81" s="2"/>
      <c r="K81" s="3"/>
    </row>
    <row r="82" spans="1:11" x14ac:dyDescent="0.25">
      <c r="A82" s="2"/>
    </row>
    <row r="83" spans="1:11" x14ac:dyDescent="0.25">
      <c r="A83" s="2"/>
    </row>
    <row r="84" spans="1:11" x14ac:dyDescent="0.25">
      <c r="A84" s="2"/>
    </row>
    <row r="85" spans="1:11" x14ac:dyDescent="0.25">
      <c r="A85" s="2"/>
    </row>
    <row r="86" spans="1:11" x14ac:dyDescent="0.25">
      <c r="A86" s="2"/>
    </row>
    <row r="87" spans="1:11" x14ac:dyDescent="0.25">
      <c r="A87" s="2"/>
    </row>
    <row r="88" spans="1:11" x14ac:dyDescent="0.25">
      <c r="A88" s="2"/>
    </row>
    <row r="89" spans="1:11" x14ac:dyDescent="0.25">
      <c r="A89" s="2"/>
    </row>
    <row r="90" spans="1:11" x14ac:dyDescent="0.25">
      <c r="A90" s="2"/>
    </row>
    <row r="91" spans="1:11" x14ac:dyDescent="0.25">
      <c r="A91" s="2"/>
    </row>
    <row r="92" spans="1:11" x14ac:dyDescent="0.25">
      <c r="A92" s="2"/>
    </row>
    <row r="93" spans="1:11" x14ac:dyDescent="0.25">
      <c r="A93" s="2"/>
    </row>
    <row r="94" spans="1:11" x14ac:dyDescent="0.25">
      <c r="A94" s="2"/>
    </row>
    <row r="95" spans="1:11" x14ac:dyDescent="0.25">
      <c r="A95" s="2"/>
    </row>
    <row r="96" spans="1:1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 t="s">
        <v>0</v>
      </c>
    </row>
    <row r="210" spans="1:1" x14ac:dyDescent="0.25">
      <c r="A210" s="2" t="s">
        <v>1</v>
      </c>
    </row>
    <row r="211" spans="1:1" x14ac:dyDescent="0.25">
      <c r="A211" s="2" t="s">
        <v>0</v>
      </c>
    </row>
    <row r="212" spans="1:1" x14ac:dyDescent="0.25">
      <c r="A212" s="1"/>
    </row>
    <row r="213" spans="1:1" x14ac:dyDescent="0.25">
      <c r="A213" s="1"/>
    </row>
    <row r="214" spans="1:1" x14ac:dyDescent="0.25">
      <c r="A214" s="2" t="s">
        <v>0</v>
      </c>
    </row>
    <row r="215" spans="1:1" x14ac:dyDescent="0.25">
      <c r="A215" s="2" t="s">
        <v>2</v>
      </c>
    </row>
    <row r="216" spans="1:1" x14ac:dyDescent="0.25">
      <c r="A216" s="1"/>
    </row>
    <row r="217" spans="1:1" x14ac:dyDescent="0.25">
      <c r="A217" s="2" t="s">
        <v>3</v>
      </c>
    </row>
    <row r="218" spans="1:1" x14ac:dyDescent="0.25">
      <c r="A218" s="1"/>
    </row>
    <row r="219" spans="1:1" x14ac:dyDescent="0.25">
      <c r="A219" s="1"/>
    </row>
    <row r="220" spans="1:1" x14ac:dyDescent="0.25">
      <c r="A220" s="2" t="s">
        <v>4</v>
      </c>
    </row>
    <row r="221" spans="1:1" x14ac:dyDescent="0.25">
      <c r="A221" s="2" t="s">
        <v>5</v>
      </c>
    </row>
    <row r="222" spans="1:1" x14ac:dyDescent="0.25">
      <c r="A222" s="2" t="s">
        <v>6</v>
      </c>
    </row>
    <row r="223" spans="1:1" x14ac:dyDescent="0.25">
      <c r="A223" s="2" t="s">
        <v>7</v>
      </c>
    </row>
    <row r="224" spans="1:1" x14ac:dyDescent="0.25">
      <c r="A224" s="1"/>
    </row>
    <row r="225" spans="1:1" x14ac:dyDescent="0.25">
      <c r="A225" s="2" t="s">
        <v>8</v>
      </c>
    </row>
    <row r="226" spans="1:1" x14ac:dyDescent="0.25">
      <c r="A226" s="1"/>
    </row>
    <row r="227" spans="1:1" x14ac:dyDescent="0.25">
      <c r="A227" s="1"/>
    </row>
    <row r="228" spans="1:1" x14ac:dyDescent="0.25">
      <c r="A228" s="2" t="s">
        <v>9</v>
      </c>
    </row>
    <row r="229" spans="1:1" x14ac:dyDescent="0.25">
      <c r="A229" s="1"/>
    </row>
    <row r="230" spans="1:1" x14ac:dyDescent="0.25">
      <c r="A230" s="2" t="s">
        <v>0</v>
      </c>
    </row>
    <row r="231" spans="1:1" x14ac:dyDescent="0.25">
      <c r="A231" s="2" t="s">
        <v>10</v>
      </c>
    </row>
    <row r="232" spans="1:1" x14ac:dyDescent="0.25">
      <c r="A232" s="2" t="s">
        <v>11</v>
      </c>
    </row>
    <row r="233" spans="1:1" x14ac:dyDescent="0.25">
      <c r="A233" s="1"/>
    </row>
    <row r="234" spans="1:1" x14ac:dyDescent="0.25">
      <c r="A234" s="2" t="s">
        <v>0</v>
      </c>
    </row>
  </sheetData>
  <mergeCells count="5">
    <mergeCell ref="M3:M10"/>
    <mergeCell ref="A1:M1"/>
    <mergeCell ref="A2:M2"/>
    <mergeCell ref="A3:A10"/>
    <mergeCell ref="B3:B10"/>
  </mergeCells>
  <printOptions horizontalCentered="1"/>
  <pageMargins left="0.39370078740157483" right="0.39370078740157483" top="0.39370078740157483" bottom="0.47244094488188981" header="0.31496062992125984" footer="0.27559055118110237"/>
  <pageSetup paperSize="9" scale="51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Sviluppo DEFINITIVO</vt:lpstr>
      <vt:lpstr>'Sviluppo DEFINITIVO'!Area_stampa</vt:lpstr>
      <vt:lpstr>'Sviluppo DEFINITIVO'!Titoli_stampa</vt:lpstr>
    </vt:vector>
  </TitlesOfParts>
  <Company>Olidata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 Baldi</dc:creator>
  <cp:lastModifiedBy>Paola Franzini</cp:lastModifiedBy>
  <cp:lastPrinted>2019-03-29T07:48:41Z</cp:lastPrinted>
  <dcterms:created xsi:type="dcterms:W3CDTF">2017-11-23T08:44:07Z</dcterms:created>
  <dcterms:modified xsi:type="dcterms:W3CDTF">2019-03-29T07:49:21Z</dcterms:modified>
</cp:coreProperties>
</file>